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1"/>
  </bookViews>
  <sheets>
    <sheet name="概算汇总表-污水" sheetId="5" r:id="rId1"/>
  </sheets>
  <definedNames>
    <definedName name="_xlnm.Print_Area" localSheetId="0">'概算汇总表-污水'!$A$2:$G$30</definedName>
    <definedName name="_xlnm.Print_Titles" localSheetId="0">'概算汇总表-污水'!$2:$3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<sst xmlns="http://schemas.openxmlformats.org/spreadsheetml/2006/main" count="50" uniqueCount="47">
  <si>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附件：</t>
  </si>
  <si>
    <t>长汀县老城区西片区污水管网提质增效项目概算汇总表</t>
  </si>
  <si>
    <t>序号</t>
  </si>
  <si>
    <t xml:space="preserve"> 工程或费用名称</t>
  </si>
  <si>
    <t>技术经济指标</t>
  </si>
  <si>
    <t>概算金额
(万元)</t>
  </si>
  <si>
    <t>备注</t>
  </si>
  <si>
    <t>单位</t>
  </si>
  <si>
    <t>数量</t>
  </si>
  <si>
    <t>单价(元)</t>
  </si>
  <si>
    <t>一</t>
  </si>
  <si>
    <t>建安工程费</t>
  </si>
  <si>
    <t>km</t>
  </si>
  <si>
    <t>通用项目</t>
  </si>
  <si>
    <t>路面破除修复工程</t>
  </si>
  <si>
    <t>污水工程</t>
  </si>
  <si>
    <t>㎡</t>
  </si>
  <si>
    <t>二</t>
  </si>
  <si>
    <t>工程建设其他费用</t>
  </si>
  <si>
    <t>场地准备及临时设施费</t>
  </si>
  <si>
    <t>按第一部分价格0.5%计列</t>
  </si>
  <si>
    <t>建设单位管理费</t>
  </si>
  <si>
    <t>项目前期工作咨询费</t>
  </si>
  <si>
    <t>勘测费</t>
  </si>
  <si>
    <t>设计费</t>
  </si>
  <si>
    <t>造价咨询费</t>
  </si>
  <si>
    <t>施工图审查费</t>
  </si>
  <si>
    <t>勘察文件审查费</t>
  </si>
  <si>
    <t>按勘察费3.5%记取</t>
  </si>
  <si>
    <t>建设监理费</t>
  </si>
  <si>
    <t>招标代理服务费</t>
  </si>
  <si>
    <t>环境影响咨询及评价费</t>
  </si>
  <si>
    <t>社会稳定风险评估费</t>
  </si>
  <si>
    <t>暂列</t>
  </si>
  <si>
    <t>水土保持方案编制费</t>
  </si>
  <si>
    <t>水土保持监测费</t>
  </si>
  <si>
    <t>工程交易服务费</t>
  </si>
  <si>
    <t>劳动安全卫生评价费</t>
  </si>
  <si>
    <t>按第一部分价格0.1%计列</t>
  </si>
  <si>
    <t>工程保险费</t>
  </si>
  <si>
    <t>按第一部分价格0.4%计列</t>
  </si>
  <si>
    <t>工程支付担保费</t>
  </si>
  <si>
    <t>三</t>
  </si>
  <si>
    <t>基本预备费</t>
  </si>
  <si>
    <t>（一+二）×5%</t>
  </si>
  <si>
    <t>四</t>
  </si>
  <si>
    <t>项目总投资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</si>
</sst>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_);[Red]\(0\)"/>
    <numFmt numFmtId="179" formatCode="0.000_ "/>
    <numFmt numFmtId="180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b/>
      <sz val="12"/>
      <name val="Times New Roman"/>
      <charset val="0"/>
    </font>
    <font>
      <sz val="12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8" fontId="3" fillId="0" borderId="5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179" fontId="3" fillId="0" borderId="5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0" fontId="5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180" fontId="6" fillId="0" borderId="5" xfId="0" applyNumberFormat="1" applyFont="1" applyFill="1" applyBorder="1" applyAlignment="1">
      <alignment horizontal="center" vertical="center"/>
    </xf>
    <xf numFmtId="179" fontId="6" fillId="0" borderId="5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0" fontId="7" fillId="0" borderId="6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vertical="center" wrapText="1"/>
    </xf>
    <xf numFmtId="10" fontId="5" fillId="0" borderId="5" xfId="0" applyNumberFormat="1" applyFont="1" applyFill="1" applyBorder="1" applyAlignment="1">
      <alignment horizontal="center" vertical="center" wrapText="1"/>
    </xf>
    <xf numFmtId="10" fontId="7" fillId="0" borderId="5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10" fontId="5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0" fontId="3" fillId="0" borderId="9" xfId="0" applyNumberFormat="1" applyFont="1" applyFill="1" applyBorder="1" applyAlignment="1">
      <alignment horizontal="center" vertical="center" wrapText="1"/>
    </xf>
    <xf numFmtId="180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selection activeCell="A2" sqref="A2:G2"/>
    </sheetView>
  </sheetViews>
  <sheetFormatPr defaultColWidth="9" defaultRowHeight="13.5"/>
  <cols>
    <col min="1" max="1" width="8.63333333333333" style="2" customWidth="1"/>
    <col min="2" max="2" width="22.625" style="2" customWidth="1"/>
    <col min="3" max="5" width="12.625" style="2" customWidth="1"/>
    <col min="6" max="6" width="12.625" style="3" customWidth="1"/>
    <col min="7" max="7" width="18.625" style="2" customWidth="1"/>
    <col min="8" max="9" width="9" style="2"/>
    <col min="10" max="10" width="12.625" style="2"/>
    <col min="11" max="11" width="11.5" style="2"/>
    <col min="12" max="13" width="9" style="2"/>
    <col min="14" max="14" width="10.375" style="4"/>
    <col min="15" max="16380" width="9" style="2"/>
  </cols>
  <sheetData>
    <row r="1" ht="21" customHeight="1" spans="1:15">
      <c r="A1" s="5" t="s">
        <v>0</v>
      </c>
    </row>
    <row r="2" ht="50" customHeight="1" spans="1:15">
      <c r="A2" s="6" t="s">
        <v>1</v>
      </c>
      <c r="B2" s="6"/>
      <c r="C2" s="6"/>
      <c r="D2" s="6"/>
      <c r="E2" s="6"/>
      <c r="F2" s="6"/>
      <c r="G2" s="6"/>
    </row>
    <row r="3" ht="30" customHeight="1" spans="1:15">
      <c r="A3" s="7" t="s">
        <v>2</v>
      </c>
      <c r="B3" s="8" t="s">
        <v>3</v>
      </c>
      <c r="C3" s="8" t="s">
        <v>4</v>
      </c>
      <c r="D3" s="8"/>
      <c r="E3" s="8"/>
      <c r="F3" s="9" t="s">
        <v>5</v>
      </c>
      <c r="G3" s="10" t="s">
        <v>6</v>
      </c>
    </row>
    <row r="4" ht="30" customHeight="1" spans="1:15">
      <c r="A4" s="11"/>
      <c r="B4" s="12"/>
      <c r="C4" s="12" t="s">
        <v>7</v>
      </c>
      <c r="D4" s="13" t="s">
        <v>8</v>
      </c>
      <c r="E4" s="13" t="s">
        <v>9</v>
      </c>
      <c r="F4" s="14"/>
      <c r="G4" s="15"/>
    </row>
    <row r="5" ht="30" customHeight="1" spans="1:15">
      <c r="A5" s="11" t="s">
        <v>10</v>
      </c>
      <c r="B5" s="16" t="s">
        <v>11</v>
      </c>
      <c r="C5" s="17" t="s">
        <v>12</v>
      </c>
      <c r="D5" s="18">
        <f>D8</f>
        <v>35.163</v>
      </c>
      <c r="E5" s="19">
        <f>F5/D5*10000</f>
        <v>2389014.02041919</v>
      </c>
      <c r="F5" s="20">
        <f>F6+F7+F8+F9</f>
        <v>8400.49</v>
      </c>
      <c r="G5" s="21"/>
    </row>
    <row r="6" s="1" customFormat="1" ht="30" customHeight="1" spans="1:15">
      <c r="A6" s="22">
        <v>1</v>
      </c>
      <c r="B6" s="23" t="s">
        <v>13</v>
      </c>
      <c r="C6" s="24" t="s">
        <v>12</v>
      </c>
      <c r="D6" s="25">
        <f>D8</f>
        <v>35.163</v>
      </c>
      <c r="E6" s="26">
        <f t="shared" ref="E6:E8" si="0">F6*10000/D6</f>
        <v>287128.515769417</v>
      </c>
      <c r="F6" s="27">
        <v>1009.63</v>
      </c>
      <c r="G6" s="28"/>
      <c r="N6" s="29"/>
    </row>
    <row r="7" s="1" customFormat="1" ht="30" customHeight="1" spans="1:15">
      <c r="A7" s="22">
        <v>2</v>
      </c>
      <c r="B7" s="23" t="s">
        <v>14</v>
      </c>
      <c r="C7" s="24" t="s">
        <v>12</v>
      </c>
      <c r="D7" s="25">
        <f>D8</f>
        <v>35.163</v>
      </c>
      <c r="E7" s="26">
        <f t="shared" si="0"/>
        <v>844464.351733356</v>
      </c>
      <c r="F7" s="27">
        <v>2969.39</v>
      </c>
      <c r="G7" s="28"/>
      <c r="N7" s="29"/>
    </row>
    <row r="8" s="1" customFormat="1" ht="30" customHeight="1" spans="1:15">
      <c r="A8" s="22">
        <v>3</v>
      </c>
      <c r="B8" s="23" t="s">
        <v>15</v>
      </c>
      <c r="C8" s="24" t="s">
        <v>12</v>
      </c>
      <c r="D8" s="25">
        <f>(5258+12377+5665+263+4560+6477+563)/1000</f>
        <v>35.163</v>
      </c>
      <c r="E8" s="26">
        <f t="shared" si="0"/>
        <v>1257421.15291642</v>
      </c>
      <c r="F8" s="27">
        <v>4421.47</v>
      </c>
      <c r="G8" s="28"/>
      <c r="N8" s="29"/>
    </row>
    <row r="9" s="1" customFormat="1" ht="30" hidden="1" customHeight="1" spans="1:15">
      <c r="A9" s="22">
        <v>4</v>
      </c>
      <c r="B9" s="23"/>
      <c r="C9" s="24" t="s">
        <v>16</v>
      </c>
      <c r="D9" s="25">
        <v>0</v>
      </c>
      <c r="E9" s="26"/>
      <c r="F9" s="27">
        <v>0</v>
      </c>
      <c r="G9" s="28"/>
      <c r="N9" s="29"/>
    </row>
    <row r="10" ht="30" customHeight="1" spans="1:15">
      <c r="A10" s="11" t="s">
        <v>17</v>
      </c>
      <c r="B10" s="16" t="s">
        <v>18</v>
      </c>
      <c r="C10" s="30"/>
      <c r="D10" s="31"/>
      <c r="E10" s="19"/>
      <c r="F10" s="14">
        <f>SUM(F11:F28)</f>
        <v>1005.44</v>
      </c>
      <c r="G10" s="32"/>
      <c r="K10" s="4"/>
      <c r="M10" s="1"/>
    </row>
    <row r="11" ht="30" customHeight="1" spans="1:15">
      <c r="A11" s="22">
        <v>1</v>
      </c>
      <c r="B11" s="23" t="s">
        <v>19</v>
      </c>
      <c r="C11" s="33"/>
      <c r="D11" s="30"/>
      <c r="E11" s="26"/>
      <c r="F11" s="27">
        <v>42</v>
      </c>
      <c r="G11" s="34" t="s">
        <v>20</v>
      </c>
      <c r="K11" s="4"/>
    </row>
    <row r="12" ht="30" customHeight="1" spans="1:15">
      <c r="A12" s="22">
        <v>2</v>
      </c>
      <c r="B12" s="23" t="s">
        <v>21</v>
      </c>
      <c r="C12" s="33"/>
      <c r="D12" s="30"/>
      <c r="E12" s="26"/>
      <c r="F12" s="27">
        <v>120.81</v>
      </c>
      <c r="G12" s="34"/>
      <c r="K12" s="4"/>
    </row>
    <row r="13" ht="30" customHeight="1" spans="1:15">
      <c r="A13" s="22">
        <v>3</v>
      </c>
      <c r="B13" s="23" t="s">
        <v>22</v>
      </c>
      <c r="C13" s="33"/>
      <c r="D13" s="30"/>
      <c r="E13" s="26"/>
      <c r="F13" s="27">
        <v>29.38</v>
      </c>
      <c r="G13" s="34"/>
      <c r="O13" s="4"/>
    </row>
    <row r="14" ht="30" customHeight="1" spans="1:15">
      <c r="A14" s="22">
        <v>4</v>
      </c>
      <c r="B14" s="23" t="s">
        <v>23</v>
      </c>
      <c r="C14" s="33"/>
      <c r="D14" s="30"/>
      <c r="E14" s="26"/>
      <c r="F14" s="27">
        <v>74.94</v>
      </c>
      <c r="G14" s="34"/>
      <c r="O14" s="4"/>
    </row>
    <row r="15" ht="30" customHeight="1" spans="1:15">
      <c r="A15" s="22">
        <v>5</v>
      </c>
      <c r="B15" s="23" t="s">
        <v>24</v>
      </c>
      <c r="C15" s="33"/>
      <c r="D15" s="30"/>
      <c r="E15" s="26"/>
      <c r="F15" s="27">
        <v>299.75</v>
      </c>
      <c r="G15" s="34"/>
      <c r="O15" s="4"/>
    </row>
    <row r="16" ht="30" customHeight="1" spans="1:15">
      <c r="A16" s="22">
        <v>6</v>
      </c>
      <c r="B16" s="23" t="s">
        <v>25</v>
      </c>
      <c r="C16" s="33"/>
      <c r="D16" s="30"/>
      <c r="E16" s="26"/>
      <c r="F16" s="27">
        <v>44.87</v>
      </c>
      <c r="G16" s="34"/>
      <c r="O16" s="4"/>
    </row>
    <row r="17" ht="30" customHeight="1" spans="1:7">
      <c r="A17" s="22">
        <v>7</v>
      </c>
      <c r="B17" s="23" t="s">
        <v>26</v>
      </c>
      <c r="C17" s="33"/>
      <c r="D17" s="30"/>
      <c r="E17" s="26"/>
      <c r="F17" s="27">
        <v>6.52</v>
      </c>
      <c r="G17" s="34"/>
    </row>
    <row r="18" ht="30" customHeight="1" spans="1:7">
      <c r="A18" s="22">
        <v>8</v>
      </c>
      <c r="B18" s="23" t="s">
        <v>27</v>
      </c>
      <c r="C18" s="33"/>
      <c r="D18" s="30"/>
      <c r="E18" s="26"/>
      <c r="F18" s="27">
        <v>2.62</v>
      </c>
      <c r="G18" s="34" t="s">
        <v>28</v>
      </c>
    </row>
    <row r="19" ht="30" customHeight="1" spans="1:7">
      <c r="A19" s="22">
        <v>9</v>
      </c>
      <c r="B19" s="23" t="s">
        <v>29</v>
      </c>
      <c r="C19" s="33"/>
      <c r="D19" s="30"/>
      <c r="E19" s="26"/>
      <c r="F19" s="27">
        <v>188.53</v>
      </c>
      <c r="G19" s="34"/>
    </row>
    <row r="20" ht="30" customHeight="1" spans="1:7">
      <c r="A20" s="22">
        <v>10</v>
      </c>
      <c r="B20" s="23" t="s">
        <v>30</v>
      </c>
      <c r="C20" s="33"/>
      <c r="D20" s="30"/>
      <c r="E20" s="26"/>
      <c r="F20" s="27">
        <v>33.26</v>
      </c>
      <c r="G20" s="34"/>
    </row>
    <row r="21" ht="30" customHeight="1" spans="1:7">
      <c r="A21" s="22">
        <v>11</v>
      </c>
      <c r="B21" s="23" t="s">
        <v>31</v>
      </c>
      <c r="C21" s="33"/>
      <c r="D21" s="30"/>
      <c r="E21" s="26"/>
      <c r="F21" s="27">
        <v>17.39</v>
      </c>
      <c r="G21" s="34"/>
    </row>
    <row r="22" ht="30" customHeight="1" spans="1:7">
      <c r="A22" s="22">
        <v>12</v>
      </c>
      <c r="B22" s="23" t="s">
        <v>32</v>
      </c>
      <c r="C22" s="33"/>
      <c r="D22" s="30"/>
      <c r="E22" s="26"/>
      <c r="F22" s="27">
        <v>15</v>
      </c>
      <c r="G22" s="34" t="s">
        <v>33</v>
      </c>
    </row>
    <row r="23" ht="30" customHeight="1" spans="1:7">
      <c r="A23" s="22">
        <v>13</v>
      </c>
      <c r="B23" s="23" t="s">
        <v>34</v>
      </c>
      <c r="C23" s="33"/>
      <c r="D23" s="30"/>
      <c r="E23" s="26"/>
      <c r="F23" s="27">
        <v>35.97</v>
      </c>
      <c r="G23" s="34"/>
    </row>
    <row r="24" ht="30" customHeight="1" spans="1:7">
      <c r="A24" s="22">
        <v>14</v>
      </c>
      <c r="B24" s="23" t="s">
        <v>35</v>
      </c>
      <c r="C24" s="33"/>
      <c r="D24" s="30"/>
      <c r="E24" s="26"/>
      <c r="F24" s="27">
        <v>40.32</v>
      </c>
      <c r="G24" s="34"/>
    </row>
    <row r="25" ht="30" customHeight="1" spans="1:7">
      <c r="A25" s="22">
        <v>15</v>
      </c>
      <c r="B25" s="23" t="s">
        <v>36</v>
      </c>
      <c r="C25" s="33"/>
      <c r="D25" s="30"/>
      <c r="E25" s="26"/>
      <c r="F25" s="27">
        <v>2</v>
      </c>
      <c r="G25" s="34"/>
    </row>
    <row r="26" ht="30" customHeight="1" spans="1:7">
      <c r="A26" s="22">
        <v>16</v>
      </c>
      <c r="B26" s="23" t="s">
        <v>37</v>
      </c>
      <c r="C26" s="33"/>
      <c r="D26" s="30"/>
      <c r="E26" s="26"/>
      <c r="F26" s="27">
        <v>8.4</v>
      </c>
      <c r="G26" s="34" t="s">
        <v>38</v>
      </c>
    </row>
    <row r="27" ht="30" customHeight="1" spans="1:7">
      <c r="A27" s="22">
        <v>17</v>
      </c>
      <c r="B27" s="23" t="s">
        <v>39</v>
      </c>
      <c r="C27" s="33"/>
      <c r="D27" s="30"/>
      <c r="E27" s="26"/>
      <c r="F27" s="27">
        <v>33.6</v>
      </c>
      <c r="G27" s="34" t="s">
        <v>40</v>
      </c>
    </row>
    <row r="28" ht="30" customHeight="1" spans="1:7">
      <c r="A28" s="22">
        <v>18</v>
      </c>
      <c r="B28" s="23" t="s">
        <v>41</v>
      </c>
      <c r="C28" s="33"/>
      <c r="D28" s="30"/>
      <c r="E28" s="26"/>
      <c r="F28" s="27">
        <v>10.08</v>
      </c>
      <c r="G28" s="34"/>
    </row>
    <row r="29" ht="30" customHeight="1" spans="1:7">
      <c r="A29" s="11" t="s">
        <v>42</v>
      </c>
      <c r="B29" s="35" t="s">
        <v>43</v>
      </c>
      <c r="C29" s="12"/>
      <c r="D29" s="36"/>
      <c r="E29" s="37"/>
      <c r="F29" s="14">
        <f>(F5+F10)*5%</f>
        <v>470.2965</v>
      </c>
      <c r="G29" s="38" t="s">
        <v>44</v>
      </c>
    </row>
    <row r="30" ht="30" customHeight="1" spans="1:7">
      <c r="A30" s="39" t="s">
        <v>45</v>
      </c>
      <c r="B30" s="40" t="s">
        <v>46</v>
      </c>
      <c r="C30" s="41"/>
      <c r="D30" s="42"/>
      <c r="E30" s="43"/>
      <c r="F30" s="44">
        <f>F29+F10+F5</f>
        <v>9876.2265</v>
      </c>
      <c r="G30" s="45"/>
    </row>
    <row r="33" spans="6:6">
      <c r="F33" s="46"/>
    </row>
  </sheetData>
  <mergeCells count="6">
    <mergeCell ref="A2:G2"/>
    <mergeCell ref="C3:E3"/>
    <mergeCell ref="A3:A4"/>
    <mergeCell ref="B3:B4"/>
    <mergeCell ref="F3:F4"/>
    <mergeCell ref="G3:G4"/>
  </mergeCells>
  <pageMargins left="0.865972222222222" right="0.590277777777778" top="0.826388888888889" bottom="0.314583333333333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概算汇总表-污水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chen0597</cp:lastModifiedBy>
  <dcterms:created xsi:type="dcterms:W3CDTF">2024-03-08T00:54:00Z</dcterms:created>
  <dcterms:modified xsi:type="dcterms:W3CDTF">2026-04-28T09:29:22Z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5133D478B8F44404952C49184508488E_13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