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500" firstSheet="1"/>
  </bookViews>
  <sheets>
    <sheet name="概算汇总表-污水" sheetId="4" r:id="rId1"/>
  </sheets>
  <definedNames>
    <definedName name="_xlnm.Print_Area" localSheetId="0">'概算汇总表-污水'!$A$1:$G$29</definedName>
    <definedName name="_xlnm.Print_Titles" localSheetId="0">'概算汇总表-污水'!$2:$3</definedName>
  </definedNames>
  <calcPr calcId="144525"/>
</workbook>
</file>

<file path=xl/sharedStrings.xml><?xml version="1.0" encoding="utf-8"?>
<sst xmlns="http://schemas.openxmlformats.org/spreadsheetml/2006/main" count="48" uniqueCount="45">
  <si>
    <t>附件：</t>
  </si>
  <si>
    <t>长汀县老城区西片区污水管网提质增效项目概算汇总表</t>
  </si>
  <si>
    <t>序号</t>
  </si>
  <si>
    <t>工程名称</t>
  </si>
  <si>
    <t>单位</t>
  </si>
  <si>
    <t>工程量</t>
  </si>
  <si>
    <t>单价(元)</t>
  </si>
  <si>
    <t>合价(万元)</t>
  </si>
  <si>
    <t>备注</t>
  </si>
  <si>
    <t>一</t>
  </si>
  <si>
    <t>建安工程费</t>
  </si>
  <si>
    <t>km</t>
  </si>
  <si>
    <t>通用项目</t>
  </si>
  <si>
    <t>路面破除修复工程</t>
  </si>
  <si>
    <t>污水工程</t>
  </si>
  <si>
    <t>㎡</t>
  </si>
  <si>
    <t>二</t>
  </si>
  <si>
    <t>工程建设其他费用</t>
  </si>
  <si>
    <t>场地准备及临时设施费</t>
  </si>
  <si>
    <t>按第一部分价格0.5%计列</t>
  </si>
  <si>
    <t>建设单位管理费</t>
  </si>
  <si>
    <t>项目前期工作咨询费</t>
  </si>
  <si>
    <t>勘测费</t>
  </si>
  <si>
    <t>设计费</t>
  </si>
  <si>
    <t>造价咨询费</t>
  </si>
  <si>
    <t>施工图审查费</t>
  </si>
  <si>
    <t>勘察文件审查费</t>
  </si>
  <si>
    <t>按勘察费3.5%记取</t>
  </si>
  <si>
    <t>建设监理费</t>
  </si>
  <si>
    <t>招标代理服务费</t>
  </si>
  <si>
    <t>环境影响咨询及评价费</t>
  </si>
  <si>
    <t>社会稳定风险评估费</t>
  </si>
  <si>
    <t>暂列</t>
  </si>
  <si>
    <t>水土保持方案编制费</t>
  </si>
  <si>
    <t>水土保持监测费</t>
  </si>
  <si>
    <t>工程交易服务费</t>
  </si>
  <si>
    <t>劳动安全卫生评价费</t>
  </si>
  <si>
    <t>按第一部分价格0.1%计列</t>
  </si>
  <si>
    <t>工程保险费</t>
  </si>
  <si>
    <t>按第一部分价格0.4%计列</t>
  </si>
  <si>
    <t>工程支付担保费</t>
  </si>
  <si>
    <t>三</t>
  </si>
  <si>
    <t>基本预备费（5%）</t>
  </si>
  <si>
    <t>四</t>
  </si>
  <si>
    <t>项目总投资</t>
  </si>
</sst>
</file>

<file path=xl/styles.xml><?xml version="1.0" encoding="utf-8"?>
<styleSheet xmlns="http://schemas.openxmlformats.org/spreadsheetml/2006/main">
  <numFmts count="9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  <numFmt numFmtId="177" formatCode="0_);[Red]\(0\)"/>
    <numFmt numFmtId="178" formatCode="0.00_ "/>
    <numFmt numFmtId="179" formatCode="0_ "/>
    <numFmt numFmtId="180" formatCode="0.000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0"/>
    </font>
    <font>
      <b/>
      <sz val="12"/>
      <color theme="1"/>
      <name val="Times New Roman"/>
      <charset val="0"/>
    </font>
    <font>
      <sz val="12"/>
      <color theme="1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12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22" borderId="15" applyNumberFormat="0" applyAlignment="0" applyProtection="0">
      <alignment vertical="center"/>
    </xf>
    <xf numFmtId="0" fontId="23" fillId="22" borderId="11" applyNumberFormat="0" applyAlignment="0" applyProtection="0">
      <alignment vertical="center"/>
    </xf>
    <xf numFmtId="0" fontId="24" fillId="23" borderId="16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79" fontId="0" fillId="0" borderId="0" xfId="0" applyNumberForma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180" fontId="3" fillId="0" borderId="5" xfId="0" applyNumberFormat="1" applyFont="1" applyFill="1" applyBorder="1" applyAlignment="1">
      <alignment horizontal="center" vertical="center" wrapText="1"/>
    </xf>
    <xf numFmtId="177" fontId="6" fillId="0" borderId="5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178" fontId="4" fillId="0" borderId="7" xfId="0" applyNumberFormat="1" applyFont="1" applyFill="1" applyBorder="1" applyAlignment="1">
      <alignment horizontal="center" vertical="center"/>
    </xf>
    <xf numFmtId="180" fontId="4" fillId="0" borderId="5" xfId="0" applyNumberFormat="1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10" fontId="7" fillId="0" borderId="6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2" fontId="6" fillId="0" borderId="6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10" fontId="6" fillId="0" borderId="5" xfId="0" applyNumberFormat="1" applyFont="1" applyFill="1" applyBorder="1" applyAlignment="1">
      <alignment horizontal="center" vertical="center" wrapText="1"/>
    </xf>
    <xf numFmtId="10" fontId="7" fillId="0" borderId="5" xfId="0" applyNumberFormat="1" applyFont="1" applyFill="1" applyBorder="1" applyAlignment="1">
      <alignment horizontal="center" vertical="center" wrapText="1"/>
    </xf>
    <xf numFmtId="10" fontId="3" fillId="0" borderId="6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2" fontId="3" fillId="0" borderId="9" xfId="0" applyNumberFormat="1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10" fontId="6" fillId="0" borderId="9" xfId="0" applyNumberFormat="1" applyFont="1" applyFill="1" applyBorder="1" applyAlignment="1">
      <alignment horizontal="center" vertical="center" wrapText="1"/>
    </xf>
    <xf numFmtId="10" fontId="3" fillId="0" borderId="9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10" fontId="3" fillId="0" borderId="10" xfId="0" applyNumberFormat="1" applyFont="1" applyFill="1" applyBorder="1" applyAlignment="1">
      <alignment horizontal="center" vertical="center" wrapText="1"/>
    </xf>
    <xf numFmtId="178" fontId="0" fillId="0" borderId="0" xfId="0" applyNumberFormat="1" applyFill="1" applyAlignment="1">
      <alignment horizontal="center" vertical="center"/>
    </xf>
    <xf numFmtId="179" fontId="0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zoomScale="85" zoomScaleNormal="85" workbookViewId="0">
      <selection activeCell="G9" sqref="A1:G29"/>
    </sheetView>
  </sheetViews>
  <sheetFormatPr defaultColWidth="9" defaultRowHeight="13.5"/>
  <cols>
    <col min="1" max="1" width="8.63333333333333" style="2" customWidth="1"/>
    <col min="2" max="2" width="22.625" style="2" customWidth="1"/>
    <col min="3" max="5" width="12.625" style="2" customWidth="1"/>
    <col min="6" max="6" width="12.625" style="3" customWidth="1"/>
    <col min="7" max="7" width="18.625" style="2" customWidth="1"/>
    <col min="8" max="8" width="12.625" style="2"/>
    <col min="9" max="9" width="11.5" style="2"/>
    <col min="10" max="11" width="9" style="2"/>
    <col min="12" max="12" width="10.375" style="4"/>
    <col min="13" max="16378" width="9" style="2"/>
  </cols>
  <sheetData>
    <row r="1" ht="27" customHeight="1" spans="1:7">
      <c r="A1" s="5" t="s">
        <v>0</v>
      </c>
      <c r="B1" s="1"/>
      <c r="C1" s="1"/>
      <c r="D1" s="1"/>
      <c r="E1" s="1"/>
      <c r="F1" s="6"/>
      <c r="G1" s="1"/>
    </row>
    <row r="2" ht="50" customHeight="1" spans="1:7">
      <c r="A2" s="7" t="s">
        <v>1</v>
      </c>
      <c r="B2" s="7"/>
      <c r="C2" s="7"/>
      <c r="D2" s="7"/>
      <c r="E2" s="7"/>
      <c r="F2" s="7"/>
      <c r="G2" s="7"/>
    </row>
    <row r="3" ht="30" customHeight="1" spans="1:7">
      <c r="A3" s="8" t="s">
        <v>2</v>
      </c>
      <c r="B3" s="9" t="s">
        <v>3</v>
      </c>
      <c r="C3" s="10" t="s">
        <v>4</v>
      </c>
      <c r="D3" s="11" t="s">
        <v>5</v>
      </c>
      <c r="E3" s="11" t="s">
        <v>6</v>
      </c>
      <c r="F3" s="12" t="s">
        <v>7</v>
      </c>
      <c r="G3" s="13" t="s">
        <v>8</v>
      </c>
    </row>
    <row r="4" ht="30" customHeight="1" spans="1:7">
      <c r="A4" s="14" t="s">
        <v>9</v>
      </c>
      <c r="B4" s="15" t="s">
        <v>10</v>
      </c>
      <c r="C4" s="16" t="s">
        <v>11</v>
      </c>
      <c r="D4" s="17">
        <f>D7</f>
        <v>23.003</v>
      </c>
      <c r="E4" s="18">
        <f>F4/D4*10000</f>
        <v>3738242.83789071</v>
      </c>
      <c r="F4" s="19">
        <f>F5+F6+F7+F8</f>
        <v>8599.08</v>
      </c>
      <c r="G4" s="20"/>
    </row>
    <row r="5" s="1" customFormat="1" ht="30" customHeight="1" spans="1:12">
      <c r="A5" s="21">
        <v>1</v>
      </c>
      <c r="B5" s="22" t="s">
        <v>12</v>
      </c>
      <c r="C5" s="23" t="s">
        <v>11</v>
      </c>
      <c r="D5" s="24">
        <f>D7</f>
        <v>23.003</v>
      </c>
      <c r="E5" s="25">
        <f t="shared" ref="E5:E8" si="0">F5*10000/D5</f>
        <v>393048.732773986</v>
      </c>
      <c r="F5" s="26">
        <v>904.13</v>
      </c>
      <c r="G5" s="27"/>
      <c r="L5" s="47"/>
    </row>
    <row r="6" s="1" customFormat="1" ht="30" customHeight="1" spans="1:12">
      <c r="A6" s="21">
        <v>2</v>
      </c>
      <c r="B6" s="22" t="s">
        <v>13</v>
      </c>
      <c r="C6" s="23" t="s">
        <v>11</v>
      </c>
      <c r="D6" s="24">
        <f>D7</f>
        <v>23.003</v>
      </c>
      <c r="E6" s="25">
        <f t="shared" si="0"/>
        <v>983928.183280442</v>
      </c>
      <c r="F6" s="26">
        <v>2263.33</v>
      </c>
      <c r="G6" s="27"/>
      <c r="L6" s="47"/>
    </row>
    <row r="7" s="1" customFormat="1" ht="30" customHeight="1" spans="1:12">
      <c r="A7" s="21">
        <v>3</v>
      </c>
      <c r="B7" s="22" t="s">
        <v>14</v>
      </c>
      <c r="C7" s="23" t="s">
        <v>11</v>
      </c>
      <c r="D7" s="24">
        <f>(5091+10245+4652+468+2025+522)/1000</f>
        <v>23.003</v>
      </c>
      <c r="E7" s="25">
        <f t="shared" si="0"/>
        <v>2361265.92183628</v>
      </c>
      <c r="F7" s="26">
        <v>5431.62</v>
      </c>
      <c r="G7" s="27"/>
      <c r="L7" s="47"/>
    </row>
    <row r="8" s="1" customFormat="1" ht="30" hidden="1" customHeight="1" spans="1:12">
      <c r="A8" s="21">
        <v>4</v>
      </c>
      <c r="B8" s="22"/>
      <c r="C8" s="23" t="s">
        <v>15</v>
      </c>
      <c r="D8" s="24">
        <v>0</v>
      </c>
      <c r="E8" s="25"/>
      <c r="F8" s="26">
        <v>0</v>
      </c>
      <c r="G8" s="27"/>
      <c r="L8" s="47"/>
    </row>
    <row r="9" ht="30" customHeight="1" spans="1:11">
      <c r="A9" s="14" t="s">
        <v>16</v>
      </c>
      <c r="B9" s="15" t="s">
        <v>17</v>
      </c>
      <c r="C9" s="28"/>
      <c r="D9" s="29"/>
      <c r="E9" s="18"/>
      <c r="F9" s="30">
        <f>SUM(F10:F27)</f>
        <v>1025.68</v>
      </c>
      <c r="G9" s="31"/>
      <c r="I9" s="4"/>
      <c r="K9" s="1"/>
    </row>
    <row r="10" ht="30" customHeight="1" spans="1:9">
      <c r="A10" s="21">
        <v>1</v>
      </c>
      <c r="B10" s="22" t="s">
        <v>18</v>
      </c>
      <c r="C10" s="32"/>
      <c r="D10" s="28"/>
      <c r="E10" s="25"/>
      <c r="F10" s="26">
        <v>43</v>
      </c>
      <c r="G10" s="33" t="s">
        <v>19</v>
      </c>
      <c r="I10" s="4"/>
    </row>
    <row r="11" ht="30" customHeight="1" spans="1:9">
      <c r="A11" s="21">
        <v>2</v>
      </c>
      <c r="B11" s="22" t="s">
        <v>20</v>
      </c>
      <c r="C11" s="32"/>
      <c r="D11" s="28"/>
      <c r="E11" s="25"/>
      <c r="F11" s="26">
        <v>123.19</v>
      </c>
      <c r="G11" s="33"/>
      <c r="I11" s="4"/>
    </row>
    <row r="12" ht="30" customHeight="1" spans="1:13">
      <c r="A12" s="21">
        <v>3</v>
      </c>
      <c r="B12" s="22" t="s">
        <v>21</v>
      </c>
      <c r="C12" s="32"/>
      <c r="D12" s="28"/>
      <c r="E12" s="25"/>
      <c r="F12" s="26">
        <v>29.9</v>
      </c>
      <c r="G12" s="33"/>
      <c r="M12" s="4"/>
    </row>
    <row r="13" ht="30" customHeight="1" spans="1:13">
      <c r="A13" s="21">
        <v>4</v>
      </c>
      <c r="B13" s="22" t="s">
        <v>22</v>
      </c>
      <c r="C13" s="32"/>
      <c r="D13" s="28"/>
      <c r="E13" s="25"/>
      <c r="F13" s="26">
        <v>76.51</v>
      </c>
      <c r="G13" s="33"/>
      <c r="M13" s="4"/>
    </row>
    <row r="14" ht="30" customHeight="1" spans="1:13">
      <c r="A14" s="21">
        <v>5</v>
      </c>
      <c r="B14" s="22" t="s">
        <v>23</v>
      </c>
      <c r="C14" s="32"/>
      <c r="D14" s="28"/>
      <c r="E14" s="25"/>
      <c r="F14" s="26">
        <v>306.05</v>
      </c>
      <c r="G14" s="33"/>
      <c r="M14" s="4"/>
    </row>
    <row r="15" ht="30" customHeight="1" spans="1:13">
      <c r="A15" s="21">
        <v>6</v>
      </c>
      <c r="B15" s="22" t="s">
        <v>24</v>
      </c>
      <c r="C15" s="32"/>
      <c r="D15" s="28"/>
      <c r="E15" s="25"/>
      <c r="F15" s="26">
        <v>45.85</v>
      </c>
      <c r="G15" s="33"/>
      <c r="M15" s="4"/>
    </row>
    <row r="16" ht="30" customHeight="1" spans="1:7">
      <c r="A16" s="21">
        <v>7</v>
      </c>
      <c r="B16" s="22" t="s">
        <v>25</v>
      </c>
      <c r="C16" s="32"/>
      <c r="D16" s="28"/>
      <c r="E16" s="25"/>
      <c r="F16" s="26">
        <v>6.64</v>
      </c>
      <c r="G16" s="33"/>
    </row>
    <row r="17" ht="30" customHeight="1" spans="1:7">
      <c r="A17" s="21">
        <v>8</v>
      </c>
      <c r="B17" s="22" t="s">
        <v>26</v>
      </c>
      <c r="C17" s="32"/>
      <c r="D17" s="28"/>
      <c r="E17" s="25"/>
      <c r="F17" s="26">
        <v>2.68</v>
      </c>
      <c r="G17" s="33" t="s">
        <v>27</v>
      </c>
    </row>
    <row r="18" ht="30" customHeight="1" spans="1:7">
      <c r="A18" s="21">
        <v>9</v>
      </c>
      <c r="B18" s="22" t="s">
        <v>28</v>
      </c>
      <c r="C18" s="32"/>
      <c r="D18" s="28"/>
      <c r="E18" s="25"/>
      <c r="F18" s="26">
        <v>192.26</v>
      </c>
      <c r="G18" s="33"/>
    </row>
    <row r="19" ht="30" customHeight="1" spans="1:7">
      <c r="A19" s="21">
        <v>10</v>
      </c>
      <c r="B19" s="22" t="s">
        <v>29</v>
      </c>
      <c r="C19" s="32"/>
      <c r="D19" s="28"/>
      <c r="E19" s="25"/>
      <c r="F19" s="26">
        <v>33.75</v>
      </c>
      <c r="G19" s="33"/>
    </row>
    <row r="20" ht="30" customHeight="1" spans="1:7">
      <c r="A20" s="21">
        <v>11</v>
      </c>
      <c r="B20" s="22" t="s">
        <v>30</v>
      </c>
      <c r="C20" s="32"/>
      <c r="D20" s="28"/>
      <c r="E20" s="25"/>
      <c r="F20" s="26">
        <v>17.58</v>
      </c>
      <c r="G20" s="33"/>
    </row>
    <row r="21" ht="30" customHeight="1" spans="1:7">
      <c r="A21" s="21">
        <v>12</v>
      </c>
      <c r="B21" s="22" t="s">
        <v>31</v>
      </c>
      <c r="C21" s="32"/>
      <c r="D21" s="28"/>
      <c r="E21" s="25"/>
      <c r="F21" s="26">
        <v>15</v>
      </c>
      <c r="G21" s="33" t="s">
        <v>32</v>
      </c>
    </row>
    <row r="22" ht="30" customHeight="1" spans="1:7">
      <c r="A22" s="21">
        <v>13</v>
      </c>
      <c r="B22" s="22" t="s">
        <v>33</v>
      </c>
      <c r="C22" s="32"/>
      <c r="D22" s="28"/>
      <c r="E22" s="25"/>
      <c r="F22" s="26">
        <v>36.67</v>
      </c>
      <c r="G22" s="33"/>
    </row>
    <row r="23" ht="30" customHeight="1" spans="1:7">
      <c r="A23" s="21">
        <v>14</v>
      </c>
      <c r="B23" s="22" t="s">
        <v>34</v>
      </c>
      <c r="C23" s="32"/>
      <c r="D23" s="28"/>
      <c r="E23" s="25"/>
      <c r="F23" s="26">
        <v>41.28</v>
      </c>
      <c r="G23" s="33"/>
    </row>
    <row r="24" ht="30" customHeight="1" spans="1:7">
      <c r="A24" s="21">
        <v>15</v>
      </c>
      <c r="B24" s="22" t="s">
        <v>35</v>
      </c>
      <c r="C24" s="32"/>
      <c r="D24" s="28"/>
      <c r="E24" s="25"/>
      <c r="F24" s="26">
        <v>2</v>
      </c>
      <c r="G24" s="33"/>
    </row>
    <row r="25" ht="30" customHeight="1" spans="1:7">
      <c r="A25" s="21">
        <v>16</v>
      </c>
      <c r="B25" s="22" t="s">
        <v>36</v>
      </c>
      <c r="C25" s="32"/>
      <c r="D25" s="28"/>
      <c r="E25" s="25"/>
      <c r="F25" s="26">
        <v>8.6</v>
      </c>
      <c r="G25" s="33" t="s">
        <v>37</v>
      </c>
    </row>
    <row r="26" ht="30" customHeight="1" spans="1:7">
      <c r="A26" s="21">
        <v>17</v>
      </c>
      <c r="B26" s="22" t="s">
        <v>38</v>
      </c>
      <c r="C26" s="32"/>
      <c r="D26" s="28"/>
      <c r="E26" s="25"/>
      <c r="F26" s="26">
        <v>34.4</v>
      </c>
      <c r="G26" s="33" t="s">
        <v>39</v>
      </c>
    </row>
    <row r="27" ht="30" customHeight="1" spans="1:7">
      <c r="A27" s="21">
        <v>18</v>
      </c>
      <c r="B27" s="22" t="s">
        <v>40</v>
      </c>
      <c r="C27" s="32"/>
      <c r="D27" s="28"/>
      <c r="E27" s="25"/>
      <c r="F27" s="26">
        <v>10.32</v>
      </c>
      <c r="G27" s="33"/>
    </row>
    <row r="28" ht="30" customHeight="1" spans="1:7">
      <c r="A28" s="14" t="s">
        <v>41</v>
      </c>
      <c r="B28" s="34" t="s">
        <v>42</v>
      </c>
      <c r="C28" s="35"/>
      <c r="D28" s="36"/>
      <c r="E28" s="37"/>
      <c r="F28" s="30">
        <f>(F4+F9)*5%</f>
        <v>481.238</v>
      </c>
      <c r="G28" s="38"/>
    </row>
    <row r="29" ht="30" customHeight="1" spans="1:7">
      <c r="A29" s="39" t="s">
        <v>43</v>
      </c>
      <c r="B29" s="40" t="s">
        <v>44</v>
      </c>
      <c r="C29" s="41"/>
      <c r="D29" s="42"/>
      <c r="E29" s="43"/>
      <c r="F29" s="44">
        <f>F28+F9+F4</f>
        <v>10105.998</v>
      </c>
      <c r="G29" s="45"/>
    </row>
    <row r="32" spans="6:6">
      <c r="F32" s="46"/>
    </row>
  </sheetData>
  <mergeCells count="1">
    <mergeCell ref="A2:G2"/>
  </mergeCells>
  <pageMargins left="0.865972222222222" right="0.590277777777778" top="0.826388888888889" bottom="0.314583333333333" header="0.5" footer="0.5"/>
  <pageSetup paperSize="9" scale="85" orientation="portrait" horizontalDpi="600"/>
  <headerFooter/>
  <ignoredErrors>
    <ignoredError sqref="E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概算汇总表-污水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2024-03-08T00:54:00Z</dcterms:created>
  <dcterms:modified xsi:type="dcterms:W3CDTF">2025-12-10T07:26:30Z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3C579FDA5C9444DA9E3E4A7AF576CEC2_13</vt:lpwstr>
  </property>
  <property fmtid="{D5CDD505-2E9C-101B-9397-08002B2CF9AE}" pid="3" name="KSOProductBuildVer">
    <vt:lpwstr>2052-11.1.0.10228</vt:lpwstr>
  </property>
</Properties>
</file>